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Бюджет_29051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<sst xmlns="http://schemas.openxmlformats.org/spreadsheetml/2006/main" count="226" uniqueCount="155">
  <si>
    <t>№ п/п</t>
  </si>
  <si>
    <t>Наименоование объекта, мероприятия</t>
  </si>
  <si>
    <t>Планируемые объемы финансирования (тысяч рублей)</t>
  </si>
  <si>
    <t>Главный распорядитель бюджетных средств</t>
  </si>
  <si>
    <t>Всего</t>
  </si>
  <si>
    <t>в том числе за счет средств</t>
  </si>
  <si>
    <t>федерального бюджета</t>
  </si>
  <si>
    <t>областного бюджета</t>
  </si>
  <si>
    <t>прочих источников</t>
  </si>
  <si>
    <t>Муниципальная программа «Современное образование во Всеволожском муниципальном районе Ленинградской области» на 2014 – 2016 годы</t>
  </si>
  <si>
    <t>Подпрограмма 1. «Развитие дошкольного образования детей»</t>
  </si>
  <si>
    <t>1.1.</t>
  </si>
  <si>
    <t>Реализация общеобразовательной программы дошкольного образования</t>
  </si>
  <si>
    <t>2014 год</t>
  </si>
  <si>
    <t>Комитет по образованию администрации МО "ВМР" ЛО</t>
  </si>
  <si>
    <t>1.2.</t>
  </si>
  <si>
    <t>Содержание муниципального имущества учреждений дошкольного образования</t>
  </si>
  <si>
    <t>1.3.</t>
  </si>
  <si>
    <t>Укрепление материально-технической базы учреждений дошкольного образования</t>
  </si>
  <si>
    <t>1.4.</t>
  </si>
  <si>
    <t>Обеспечение выплат компенсации части родительской платы за содержание детей в дошкольных учреждениях</t>
  </si>
  <si>
    <t>1.5.</t>
  </si>
  <si>
    <t>Строительство и реконструкция объектов для организации дошкольного образования, в том числе:</t>
  </si>
  <si>
    <t>Комитет финансов администрации МО "ВМР" ЛО</t>
  </si>
  <si>
    <t>1.5.1.</t>
  </si>
  <si>
    <t>детский сад на 140 мест г.Сертолово мкр Черная Речка</t>
  </si>
  <si>
    <t>1.5.2.</t>
  </si>
  <si>
    <t>детский сад на 210 мест д.Новое Девяткино</t>
  </si>
  <si>
    <t>1.5.3.</t>
  </si>
  <si>
    <t>детский сад на 160 мест г.Всеволожск, ул.Героев</t>
  </si>
  <si>
    <t>1.5.4.</t>
  </si>
  <si>
    <t>детский сад на 220 мест п.им.Свердлова</t>
  </si>
  <si>
    <t>1.5.5.</t>
  </si>
  <si>
    <t>детский сад на 220 мест п.Янино</t>
  </si>
  <si>
    <t>1.5.6.</t>
  </si>
  <si>
    <t>детский сад на 220 мест п.Кузьмоловский</t>
  </si>
  <si>
    <t>1.5.7.</t>
  </si>
  <si>
    <t>детский сад на 220 мест п.Разметелево</t>
  </si>
  <si>
    <t>1.5.8.</t>
  </si>
  <si>
    <t>1.5.9.</t>
  </si>
  <si>
    <t>детский сад на 100 мест г.Всеволожск, ул.Балашова</t>
  </si>
  <si>
    <t>1.5.10.</t>
  </si>
  <si>
    <t>помещение для детского сада п.Бугры</t>
  </si>
  <si>
    <t>Подпрограмма 2.  «Развитие начального общего, основного общего и среднего общего образования детей, подростков и молодежи»</t>
  </si>
  <si>
    <t>2.1.</t>
  </si>
  <si>
    <t>Реализация программ начального общего, основного общего, среднего общего образования</t>
  </si>
  <si>
    <t>2.2.</t>
  </si>
  <si>
    <t>Содержание муниципального имущества общеобразовательных учреждений</t>
  </si>
  <si>
    <t>2.3.</t>
  </si>
  <si>
    <t>Укрепление материально-технической базы общеобразовательных учреждений</t>
  </si>
  <si>
    <t>2.4.</t>
  </si>
  <si>
    <t>Оказание психолого-педагогической и медико - социальной помощи детям, испытывающим трудности в усвоении образовательных программ</t>
  </si>
  <si>
    <t>2.5.</t>
  </si>
  <si>
    <t>Выплата вознаграждения за выполнение функций классного руководителя</t>
  </si>
  <si>
    <t>2.6.</t>
  </si>
  <si>
    <t>Организация бесплатного питания обучающихся общеобразовательных учреждений из социально-незащищенных семей, предоставление молока обучающимся начальных классов общеобразовательных учреждений</t>
  </si>
  <si>
    <t>2.7.</t>
  </si>
  <si>
    <t>Строительство и капитальный ремонт плоскостных спортивных сооружений и стадионов, в том числе:</t>
  </si>
  <si>
    <t>2.7.1.</t>
  </si>
  <si>
    <t>Капитальный ремонт  школьного стадиона МОУ "СОШ "Лесколовский ЦО"</t>
  </si>
  <si>
    <t>2.7.2.</t>
  </si>
  <si>
    <t>Реконструкция и капитальный ремонт школьного стадиона МОУ "Сертоловская СОШ № 1"</t>
  </si>
  <si>
    <t>2.7.3.</t>
  </si>
  <si>
    <t>Реконструкция и капитальный ремонт школьного стадиона МОУ "Дубровская СОШ"</t>
  </si>
  <si>
    <t>2.7.4.</t>
  </si>
  <si>
    <t>Реконструкция и капитальный ремонт школьного стадиона МОУ "СОШ п.им.Морозова""</t>
  </si>
  <si>
    <t>2.7.5.</t>
  </si>
  <si>
    <t>Реконструкция и капитальный ремонт школьного стадиона МОУ "Бугровская СОШ"</t>
  </si>
  <si>
    <t>2.7.6.</t>
  </si>
  <si>
    <t>Реконструкция и капитальный ремонт школьного стадиона МОУ "Романовская СОШ"</t>
  </si>
  <si>
    <t>2.7.7.</t>
  </si>
  <si>
    <t>Реконструкция и капитальный ремонт школьного стадиона МОУ "СОШ № 6" г.Всеволожск</t>
  </si>
  <si>
    <t>2.7.8.</t>
  </si>
  <si>
    <t>Реконструкция и капитальный ремонт школьного стадиона МОУ "СОШ "Лесновский ЦО"</t>
  </si>
  <si>
    <t>2.7.9.</t>
  </si>
  <si>
    <t>Реконструкция и капитальный ремонт школьного стадиона МОУ "СОШ "Рахьинский ЦО"</t>
  </si>
  <si>
    <t>2.7.10.</t>
  </si>
  <si>
    <t>Реконструкция и капитальный ремонт школьного стадиона МОУ "Гарболовская СОШ"</t>
  </si>
  <si>
    <t>2.8.</t>
  </si>
  <si>
    <t>Строительство и реконструкция объектов для организации общего образования, в том числе:</t>
  </si>
  <si>
    <t>2.8.1.</t>
  </si>
  <si>
    <t>Строительство здания раздевалок МОУ "СОШ № 2" г.Всеволожска</t>
  </si>
  <si>
    <t>2.8.2.</t>
  </si>
  <si>
    <t>Строительство Средней общеобразовательной школы  на 600 мест г.Сертолово</t>
  </si>
  <si>
    <t>2.8.3.</t>
  </si>
  <si>
    <t>Расширение с реконструкцией МОУ ДОД "Детский оздоровительно-образовательный (профильный) центр "Островки"</t>
  </si>
  <si>
    <t>2.8.4.</t>
  </si>
  <si>
    <t>Строительство Средней общеобразовательной школы  на 600 мест с.Павлово</t>
  </si>
  <si>
    <t>Подпрограмма 3.  «Развитие дополнительного образования детей, подростков и молодежи»</t>
  </si>
  <si>
    <t>3.1.</t>
  </si>
  <si>
    <t>Реализация программ дополнительного  образования</t>
  </si>
  <si>
    <t xml:space="preserve"> Администрация МО "ВМР" ЛО Комитет по образованию администрации МО "ВМР" ЛО</t>
  </si>
  <si>
    <t>3.2.</t>
  </si>
  <si>
    <t>Содержание муниципального имущества учреждений дополнительного образования</t>
  </si>
  <si>
    <t>3.3.</t>
  </si>
  <si>
    <t>Укрепление материально-технической базы учреждений дополнительного образования</t>
  </si>
  <si>
    <t>3.4.</t>
  </si>
  <si>
    <t>Развитие системы дополнительного образования, развитие электронного и дистанционного обучения</t>
  </si>
  <si>
    <t xml:space="preserve">Подпрограмма 4.  «Поддержка талантливой молодежи»     </t>
  </si>
  <si>
    <t>4.1.</t>
  </si>
  <si>
    <t>Организация праздника «Парад звезд» - чествование победителей и призеров олимпиад, конкурсов, смотров, соревнований</t>
  </si>
  <si>
    <t>4.2.</t>
  </si>
  <si>
    <t>Чествование золотых и серебряных медалистов</t>
  </si>
  <si>
    <t>4.3.</t>
  </si>
  <si>
    <t>Организация участия талантливых детей в олимпиадах, конкурсах, смотрах, концертах и т.д.</t>
  </si>
  <si>
    <t>4.4.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</si>
  <si>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 и т.д.</t>
  </si>
  <si>
    <t>4.5.</t>
  </si>
  <si>
    <t>Организация и проведение муниципального этапа Всероссийской олимпиады школьников. Участие в региональном и заключительном этапах олимпиады</t>
  </si>
  <si>
    <t>4.6.</t>
  </si>
  <si>
    <t>Стипендии Главы администрации муниципального образования</t>
  </si>
  <si>
    <t>Подпрограмма 5.   «Развитие молодежной политики»</t>
  </si>
  <si>
    <t>5.1.</t>
  </si>
  <si>
    <t xml:space="preserve">Организация и проведение  молодежных мероприятий </t>
  </si>
  <si>
    <t xml:space="preserve"> Администрация МО "ВМР" ЛО</t>
  </si>
  <si>
    <t>5.2.</t>
  </si>
  <si>
    <t>Участие молодежных делегаций в областных, всероссийских и международных мероприятиях</t>
  </si>
  <si>
    <t xml:space="preserve">Подпрограмма 6.   «Развитие системы отдыха, оздоровления, занятости детей, подростков и молодежи»    </t>
  </si>
  <si>
    <t>6.1.</t>
  </si>
  <si>
    <t>Организация отдыха и оздоровления детей и подростков в загородных стационарных лагерях</t>
  </si>
  <si>
    <t>6.2.</t>
  </si>
  <si>
    <t>Содержание муниципального имущества  учреждений дополнительного образования оздоровительно-образовательной направленности</t>
  </si>
  <si>
    <t>6.3.</t>
  </si>
  <si>
    <t>Организация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</t>
  </si>
  <si>
    <t>6.4.</t>
  </si>
  <si>
    <t>Организация работы трудовых бригад</t>
  </si>
  <si>
    <t>6.5.</t>
  </si>
  <si>
    <t>Организация и проведение учебно-тренировочных сборов и выездных лагерей</t>
  </si>
  <si>
    <t>Подпрограмма 7.   «Развитие кадрового потенциала системы образования»</t>
  </si>
  <si>
    <t>7.1.</t>
  </si>
  <si>
    <t>Создание и организация системы сопровождения молодых специалистов</t>
  </si>
  <si>
    <t>7.2.</t>
  </si>
  <si>
    <t>Организация работы по пропаганде педагогической профессии</t>
  </si>
  <si>
    <t>7.3.</t>
  </si>
  <si>
    <t>Организация и проведение профессиональных конкурсов педагогического мастерства</t>
  </si>
  <si>
    <t>7.4.</t>
  </si>
  <si>
    <t>Поощрение лучших работников системы образования</t>
  </si>
  <si>
    <t>7.5.</t>
  </si>
  <si>
    <t>Обеспечение подготовки, переподготовки и повышения квалификации педагогических и руководящих работников</t>
  </si>
  <si>
    <t>7.6.</t>
  </si>
  <si>
    <t>Охрана здоровья участников образовательного процесса</t>
  </si>
  <si>
    <t xml:space="preserve">Подпрограмма 8.   «Обеспечение реализации Программы»    </t>
  </si>
  <si>
    <t>8.1.</t>
  </si>
  <si>
    <t>Методическое обеспечение реализации Программы</t>
  </si>
  <si>
    <t>8.2.</t>
  </si>
  <si>
    <t>Организация финансово-бюджетного планирования, финансирования, учета и отчетности по обеспечению реализации Программы</t>
  </si>
  <si>
    <t>План  реализации муниципальной программы</t>
  </si>
  <si>
    <t xml:space="preserve">УТВЕРЖДЕНО </t>
  </si>
  <si>
    <t xml:space="preserve">постановлением администрации </t>
  </si>
  <si>
    <t>от _______________ № ________</t>
  </si>
  <si>
    <t xml:space="preserve">Приложенгие </t>
  </si>
  <si>
    <t>помещение для детского сада г.Всеволожск, Колтушское ш, д. 24, 1 этаж жилого дома</t>
  </si>
  <si>
    <t xml:space="preserve">«Современное образование во Всеволожском муниципальном районе Ленинградской области» на 2014 год
</t>
  </si>
  <si>
    <t>Срок финанси-рования проведения мероприятия</t>
  </si>
  <si>
    <t>муници-пального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</si>
</sst>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4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164" fontId="20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0" fillId="0" borderId="10" xfId="52" applyFont="1" applyBorder="1" applyAlignment="1">
      <alignment vertical="center" wrapText="1"/>
      <protection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0" fontId="20" fillId="0" borderId="11" xfId="52" applyFont="1" applyBorder="1" applyAlignment="1">
      <alignment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53" applyFont="1" applyAlignment="1">
      <alignment horizontal="right"/>
      <protection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eykmvoqubz ubeomyvtlsxfqsdmalpu 1 tttdgoswiuvdwasj yncjgapwtsiudxowqhaxwt tfnpijpbsoovyuwnrpfzjj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20"/>
  <sheetViews>
    <sheetView tabSelected="1" zoomScalePageLayoutView="0" workbookViewId="0" topLeftCell="A1">
      <selection activeCell="I34" sqref="I34"/>
    </sheetView>
  </sheetViews>
  <sheetFormatPr defaultColWidth="9.00390625" defaultRowHeight="12.75"/>
  <cols>
    <col min="1" max="1" width="5.625" style="0" customWidth="1"/>
    <col min="2" max="2" width="41.625" style="0" customWidth="1"/>
    <col min="3" max="3" width="11.375" style="0" customWidth="1"/>
    <col min="4" max="4" width="12.75390625" style="0" customWidth="1"/>
    <col min="5" max="5" width="12.00390625" style="0" customWidth="1"/>
    <col min="6" max="6" width="11.00390625" style="0" customWidth="1"/>
    <col min="7" max="7" width="10.75390625" style="0" customWidth="1"/>
    <col min="8" max="8" width="10.375" style="0" customWidth="1"/>
    <col min="9" max="9" width="27.25390625" style="0" customWidth="1"/>
  </cols>
  <sheetData>
    <row r="1" spans="7:9" ht="15.75">
      <c r="G1" s="29" t="s">
        <v>150</v>
      </c>
      <c r="H1" s="29"/>
      <c r="I1" s="29"/>
    </row>
    <row r="2" spans="7:9" ht="15.75">
      <c r="G2" s="29" t="s">
        <v>147</v>
      </c>
      <c r="H2" s="29"/>
      <c r="I2" s="29"/>
    </row>
    <row r="3" spans="7:9" ht="15.75">
      <c r="G3" s="29" t="s">
        <v>148</v>
      </c>
      <c r="H3" s="29"/>
      <c r="I3" s="29"/>
    </row>
    <row r="4" spans="7:9" ht="23.25" customHeight="1">
      <c r="G4" s="29" t="s">
        <v>149</v>
      </c>
      <c r="H4" s="29"/>
      <c r="I4" s="29"/>
    </row>
    <row r="5" spans="1:19" ht="15.75">
      <c r="A5" s="31" t="s">
        <v>146</v>
      </c>
      <c r="B5" s="31"/>
      <c r="C5" s="31"/>
      <c r="D5" s="31"/>
      <c r="E5" s="31"/>
      <c r="F5" s="31"/>
      <c r="G5" s="31"/>
      <c r="H5" s="31"/>
      <c r="I5" s="3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5.25" customHeight="1">
      <c r="A6" s="32" t="s">
        <v>152</v>
      </c>
      <c r="B6" s="33"/>
      <c r="C6" s="33"/>
      <c r="D6" s="33"/>
      <c r="E6" s="33"/>
      <c r="F6" s="33"/>
      <c r="G6" s="33"/>
      <c r="H6" s="33"/>
      <c r="I6" s="3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30" t="s">
        <v>0</v>
      </c>
      <c r="B7" s="30" t="s">
        <v>1</v>
      </c>
      <c r="C7" s="36" t="s">
        <v>153</v>
      </c>
      <c r="D7" s="34" t="s">
        <v>2</v>
      </c>
      <c r="E7" s="34"/>
      <c r="F7" s="34"/>
      <c r="G7" s="34"/>
      <c r="H7" s="34"/>
      <c r="I7" s="30" t="s">
        <v>3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30"/>
      <c r="B8" s="30"/>
      <c r="C8" s="36"/>
      <c r="D8" s="35" t="s">
        <v>4</v>
      </c>
      <c r="E8" s="34" t="s">
        <v>5</v>
      </c>
      <c r="F8" s="34"/>
      <c r="G8" s="34"/>
      <c r="H8" s="34"/>
      <c r="I8" s="30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45" customHeight="1">
      <c r="A9" s="30"/>
      <c r="B9" s="30"/>
      <c r="C9" s="36"/>
      <c r="D9" s="35"/>
      <c r="E9" s="2" t="s">
        <v>6</v>
      </c>
      <c r="F9" s="2" t="s">
        <v>7</v>
      </c>
      <c r="G9" s="2" t="s">
        <v>154</v>
      </c>
      <c r="H9" s="2" t="s">
        <v>8</v>
      </c>
      <c r="I9" s="30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51.75">
      <c r="A11" s="5"/>
      <c r="B11" s="6" t="s">
        <v>9</v>
      </c>
      <c r="C11" s="7"/>
      <c r="D11" s="8">
        <f aca="true" t="shared" si="0" ref="D11:D42">SUM(E11:H11)</f>
        <v>3505821.4000000004</v>
      </c>
      <c r="E11" s="8">
        <f>E12+E28+E51+E56+E63+E66+E72+E79</f>
        <v>0</v>
      </c>
      <c r="F11" s="8">
        <f>F12+F28+F51+F56+F63+F66+F72+F79</f>
        <v>1722035.5</v>
      </c>
      <c r="G11" s="8">
        <f>G12+G28+G51+G56+G63+G66+G72+G79</f>
        <v>1602039.9000000001</v>
      </c>
      <c r="H11" s="8">
        <f>H12+H28+H51+H56+H63+H66+H72+H79</f>
        <v>181746</v>
      </c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6.25">
      <c r="A12" s="9">
        <v>1</v>
      </c>
      <c r="B12" s="6" t="s">
        <v>10</v>
      </c>
      <c r="C12" s="7"/>
      <c r="D12" s="10">
        <f t="shared" si="0"/>
        <v>1564474.2000000002</v>
      </c>
      <c r="E12" s="8">
        <f>SUM(E13:E17)</f>
        <v>0</v>
      </c>
      <c r="F12" s="8">
        <f>SUM(F13:F17)</f>
        <v>688289.6</v>
      </c>
      <c r="G12" s="8">
        <f>SUM(G13:G17)</f>
        <v>757822.6000000001</v>
      </c>
      <c r="H12" s="8">
        <f>SUM(H13:H17)</f>
        <v>118362</v>
      </c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5.5">
      <c r="A13" s="11" t="s">
        <v>11</v>
      </c>
      <c r="B13" s="12" t="s">
        <v>12</v>
      </c>
      <c r="C13" s="4" t="s">
        <v>13</v>
      </c>
      <c r="D13" s="13">
        <f t="shared" si="0"/>
        <v>993483.4</v>
      </c>
      <c r="E13" s="13"/>
      <c r="F13" s="13">
        <v>455187.7</v>
      </c>
      <c r="G13" s="13">
        <v>419933.7</v>
      </c>
      <c r="H13" s="13">
        <v>118362</v>
      </c>
      <c r="I13" s="2" t="s">
        <v>14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5.5">
      <c r="A14" s="11" t="s">
        <v>15</v>
      </c>
      <c r="B14" s="12" t="s">
        <v>16</v>
      </c>
      <c r="C14" s="4" t="s">
        <v>13</v>
      </c>
      <c r="D14" s="13">
        <f t="shared" si="0"/>
        <v>92111.7</v>
      </c>
      <c r="E14" s="13"/>
      <c r="F14" s="13"/>
      <c r="G14" s="13">
        <v>92111.7</v>
      </c>
      <c r="H14" s="13"/>
      <c r="I14" s="2" t="s">
        <v>14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17</v>
      </c>
      <c r="B15" s="12" t="s">
        <v>18</v>
      </c>
      <c r="C15" s="4" t="s">
        <v>13</v>
      </c>
      <c r="D15" s="13">
        <f t="shared" si="0"/>
        <v>27989.9</v>
      </c>
      <c r="E15" s="13"/>
      <c r="F15" s="13"/>
      <c r="G15" s="13">
        <v>27989.9</v>
      </c>
      <c r="H15" s="13"/>
      <c r="I15" s="2" t="s">
        <v>14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19</v>
      </c>
      <c r="B16" s="12" t="s">
        <v>20</v>
      </c>
      <c r="C16" s="4" t="s">
        <v>13</v>
      </c>
      <c r="D16" s="13">
        <f t="shared" si="0"/>
        <v>23675</v>
      </c>
      <c r="E16" s="13"/>
      <c r="F16" s="13">
        <v>23675</v>
      </c>
      <c r="G16" s="13"/>
      <c r="H16" s="13"/>
      <c r="I16" s="2" t="s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8.25">
      <c r="A17" s="11" t="s">
        <v>21</v>
      </c>
      <c r="B17" s="12" t="s">
        <v>22</v>
      </c>
      <c r="C17" s="4" t="s">
        <v>13</v>
      </c>
      <c r="D17" s="13">
        <f t="shared" si="0"/>
        <v>427214.19999999995</v>
      </c>
      <c r="E17" s="13">
        <f>SUM(E18:E27)</f>
        <v>0</v>
      </c>
      <c r="F17" s="14">
        <v>209426.9</v>
      </c>
      <c r="G17" s="13">
        <v>217787.3</v>
      </c>
      <c r="H17" s="13">
        <f>SUM(H18:H27)</f>
        <v>0</v>
      </c>
      <c r="I17" s="2" t="s">
        <v>23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5.5">
      <c r="A18" s="11" t="s">
        <v>24</v>
      </c>
      <c r="B18" s="15" t="s">
        <v>25</v>
      </c>
      <c r="C18" s="16"/>
      <c r="D18" s="14">
        <f t="shared" si="0"/>
        <v>17519.9</v>
      </c>
      <c r="E18" s="14"/>
      <c r="F18" s="14">
        <v>1222.9</v>
      </c>
      <c r="G18" s="14">
        <f>13615+2682</f>
        <v>16297</v>
      </c>
      <c r="H18" s="14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1" t="s">
        <v>26</v>
      </c>
      <c r="B19" s="15" t="s">
        <v>27</v>
      </c>
      <c r="C19" s="16"/>
      <c r="D19" s="14">
        <f t="shared" si="0"/>
        <v>57147</v>
      </c>
      <c r="E19" s="14"/>
      <c r="F19" s="14"/>
      <c r="G19" s="14">
        <f>55603+1544</f>
        <v>57147</v>
      </c>
      <c r="H19" s="14"/>
      <c r="I19" s="16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1" t="s">
        <v>28</v>
      </c>
      <c r="B20" s="15" t="s">
        <v>29</v>
      </c>
      <c r="C20" s="16"/>
      <c r="D20" s="14">
        <f t="shared" si="0"/>
        <v>81386</v>
      </c>
      <c r="E20" s="14"/>
      <c r="F20" s="14">
        <v>55237</v>
      </c>
      <c r="G20" s="14">
        <f>23673+2476</f>
        <v>26149</v>
      </c>
      <c r="H20" s="14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1" t="s">
        <v>30</v>
      </c>
      <c r="B21" s="15" t="s">
        <v>31</v>
      </c>
      <c r="C21" s="16"/>
      <c r="D21" s="14">
        <f t="shared" si="0"/>
        <v>6151</v>
      </c>
      <c r="E21" s="14"/>
      <c r="F21" s="14"/>
      <c r="G21" s="14">
        <f>6151</f>
        <v>6151</v>
      </c>
      <c r="H21" s="14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1" t="s">
        <v>32</v>
      </c>
      <c r="B22" s="15" t="s">
        <v>33</v>
      </c>
      <c r="C22" s="16"/>
      <c r="D22" s="14">
        <f t="shared" si="0"/>
        <v>82120</v>
      </c>
      <c r="E22" s="14"/>
      <c r="F22" s="14">
        <v>50989</v>
      </c>
      <c r="G22" s="14">
        <f>21853+9278</f>
        <v>31131</v>
      </c>
      <c r="H22" s="14"/>
      <c r="I22" s="16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1" t="s">
        <v>34</v>
      </c>
      <c r="B23" s="15" t="s">
        <v>35</v>
      </c>
      <c r="C23" s="16"/>
      <c r="D23" s="14">
        <f t="shared" si="0"/>
        <v>80070</v>
      </c>
      <c r="E23" s="14"/>
      <c r="F23" s="14">
        <v>50989</v>
      </c>
      <c r="G23" s="14">
        <f>21853+7228</f>
        <v>29081</v>
      </c>
      <c r="H23" s="14"/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1" t="s">
        <v>36</v>
      </c>
      <c r="B24" s="15" t="s">
        <v>37</v>
      </c>
      <c r="C24" s="16"/>
      <c r="D24" s="14">
        <f t="shared" si="0"/>
        <v>81367</v>
      </c>
      <c r="E24" s="14"/>
      <c r="F24" s="14">
        <v>50989</v>
      </c>
      <c r="G24" s="14">
        <f>21853+8525</f>
        <v>30378</v>
      </c>
      <c r="H24" s="14"/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5.5">
      <c r="A25" s="11" t="s">
        <v>38</v>
      </c>
      <c r="B25" s="15" t="s">
        <v>151</v>
      </c>
      <c r="C25" s="16"/>
      <c r="D25" s="14">
        <f t="shared" si="0"/>
        <v>10900.2</v>
      </c>
      <c r="E25" s="14"/>
      <c r="F25" s="14"/>
      <c r="G25" s="14">
        <v>10900.2</v>
      </c>
      <c r="H25" s="14"/>
      <c r="I25" s="16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1" t="s">
        <v>39</v>
      </c>
      <c r="B26" s="15" t="s">
        <v>40</v>
      </c>
      <c r="C26" s="16"/>
      <c r="D26" s="14">
        <f t="shared" si="0"/>
        <v>532.1</v>
      </c>
      <c r="E26" s="14"/>
      <c r="F26" s="14"/>
      <c r="G26" s="14">
        <v>532.1</v>
      </c>
      <c r="H26" s="14"/>
      <c r="I26" s="16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1" t="s">
        <v>41</v>
      </c>
      <c r="B27" s="15" t="s">
        <v>42</v>
      </c>
      <c r="C27" s="16"/>
      <c r="D27" s="14">
        <f t="shared" si="0"/>
        <v>10021</v>
      </c>
      <c r="E27" s="14"/>
      <c r="F27" s="14"/>
      <c r="G27" s="14">
        <f>10000+21</f>
        <v>10021</v>
      </c>
      <c r="H27" s="14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8.25">
      <c r="A28" s="9">
        <v>2</v>
      </c>
      <c r="B28" s="17" t="s">
        <v>43</v>
      </c>
      <c r="C28" s="16"/>
      <c r="D28" s="8">
        <f t="shared" si="0"/>
        <v>1413788.6</v>
      </c>
      <c r="E28" s="8">
        <f>SUM(E29:E46)</f>
        <v>0</v>
      </c>
      <c r="F28" s="8">
        <f>SUM(F29:F35)+F46</f>
        <v>1033745.9</v>
      </c>
      <c r="G28" s="8">
        <f>SUM(G29:G35)+G46</f>
        <v>354842.7</v>
      </c>
      <c r="H28" s="8">
        <f>SUM(H29:H46)</f>
        <v>25200</v>
      </c>
      <c r="I28" s="16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8.25">
      <c r="A29" s="18" t="s">
        <v>44</v>
      </c>
      <c r="B29" s="12" t="s">
        <v>45</v>
      </c>
      <c r="C29" s="4" t="s">
        <v>13</v>
      </c>
      <c r="D29" s="13">
        <f t="shared" si="0"/>
        <v>1039686.2000000001</v>
      </c>
      <c r="E29" s="19"/>
      <c r="F29" s="19">
        <v>897774.3</v>
      </c>
      <c r="G29" s="19">
        <v>116711.9</v>
      </c>
      <c r="H29" s="19">
        <v>25200</v>
      </c>
      <c r="I29" s="2" t="s">
        <v>14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5.5">
      <c r="A30" s="18" t="s">
        <v>46</v>
      </c>
      <c r="B30" s="12" t="s">
        <v>47</v>
      </c>
      <c r="C30" s="4" t="s">
        <v>13</v>
      </c>
      <c r="D30" s="13">
        <f t="shared" si="0"/>
        <v>104400.8</v>
      </c>
      <c r="E30" s="19"/>
      <c r="F30" s="19"/>
      <c r="G30" s="19">
        <v>104400.8</v>
      </c>
      <c r="H30" s="19"/>
      <c r="I30" s="2" t="s">
        <v>14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5.5">
      <c r="A31" s="18" t="s">
        <v>48</v>
      </c>
      <c r="B31" s="12" t="s">
        <v>49</v>
      </c>
      <c r="C31" s="4" t="s">
        <v>13</v>
      </c>
      <c r="D31" s="13">
        <f t="shared" si="0"/>
        <v>16355</v>
      </c>
      <c r="E31" s="19"/>
      <c r="F31" s="19"/>
      <c r="G31" s="20">
        <v>16355</v>
      </c>
      <c r="H31" s="19"/>
      <c r="I31" s="2" t="s">
        <v>14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51">
      <c r="A32" s="18" t="s">
        <v>50</v>
      </c>
      <c r="B32" s="12" t="s">
        <v>51</v>
      </c>
      <c r="C32" s="4" t="s">
        <v>13</v>
      </c>
      <c r="D32" s="13">
        <f t="shared" si="0"/>
        <v>9028</v>
      </c>
      <c r="E32" s="19"/>
      <c r="F32" s="19"/>
      <c r="G32" s="19">
        <v>9028</v>
      </c>
      <c r="H32" s="19"/>
      <c r="I32" s="2" t="s">
        <v>14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5.5">
      <c r="A33" s="18" t="s">
        <v>52</v>
      </c>
      <c r="B33" s="12" t="s">
        <v>53</v>
      </c>
      <c r="C33" s="4" t="s">
        <v>13</v>
      </c>
      <c r="D33" s="13">
        <f t="shared" si="0"/>
        <v>15400.5</v>
      </c>
      <c r="E33" s="19"/>
      <c r="F33" s="19">
        <v>15400.5</v>
      </c>
      <c r="G33" s="19"/>
      <c r="H33" s="19"/>
      <c r="I33" s="2" t="s">
        <v>14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63.75">
      <c r="A34" s="18" t="s">
        <v>54</v>
      </c>
      <c r="B34" s="12" t="s">
        <v>55</v>
      </c>
      <c r="C34" s="4" t="s">
        <v>13</v>
      </c>
      <c r="D34" s="13">
        <f t="shared" si="0"/>
        <v>54284.1</v>
      </c>
      <c r="E34" s="19"/>
      <c r="F34" s="19">
        <v>54284.1</v>
      </c>
      <c r="G34" s="19"/>
      <c r="H34" s="19"/>
      <c r="I34" s="2" t="s">
        <v>14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8.25">
      <c r="A35" s="18" t="s">
        <v>56</v>
      </c>
      <c r="B35" s="12" t="s">
        <v>57</v>
      </c>
      <c r="C35" s="4" t="s">
        <v>13</v>
      </c>
      <c r="D35" s="13">
        <f t="shared" si="0"/>
        <v>76287</v>
      </c>
      <c r="E35" s="19"/>
      <c r="F35" s="19">
        <f>SUM(F36)</f>
        <v>16287</v>
      </c>
      <c r="G35" s="19">
        <f>SUM(G37:G45)</f>
        <v>60000.00000000001</v>
      </c>
      <c r="H35" s="19"/>
      <c r="I35" s="2" t="s">
        <v>14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5.5">
      <c r="A36" s="18" t="s">
        <v>58</v>
      </c>
      <c r="B36" s="12" t="s">
        <v>59</v>
      </c>
      <c r="C36" s="4"/>
      <c r="D36" s="14">
        <f t="shared" si="0"/>
        <v>16287</v>
      </c>
      <c r="E36" s="20"/>
      <c r="F36" s="20">
        <v>16287</v>
      </c>
      <c r="G36" s="19"/>
      <c r="H36" s="19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5.5">
      <c r="A37" s="18" t="s">
        <v>60</v>
      </c>
      <c r="B37" s="21" t="s">
        <v>61</v>
      </c>
      <c r="C37" s="12"/>
      <c r="D37" s="14">
        <f t="shared" si="0"/>
        <v>7694.6</v>
      </c>
      <c r="E37" s="20"/>
      <c r="F37" s="20"/>
      <c r="G37" s="20">
        <v>7694.6</v>
      </c>
      <c r="H37" s="19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5.5">
      <c r="A38" s="18" t="s">
        <v>62</v>
      </c>
      <c r="B38" s="21" t="s">
        <v>63</v>
      </c>
      <c r="C38" s="12"/>
      <c r="D38" s="14">
        <f t="shared" si="0"/>
        <v>7770.7</v>
      </c>
      <c r="E38" s="20"/>
      <c r="F38" s="20"/>
      <c r="G38" s="20">
        <v>7770.7</v>
      </c>
      <c r="H38" s="19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5.5">
      <c r="A39" s="18" t="s">
        <v>64</v>
      </c>
      <c r="B39" s="21" t="s">
        <v>65</v>
      </c>
      <c r="C39" s="12"/>
      <c r="D39" s="14">
        <f t="shared" si="0"/>
        <v>7726.5</v>
      </c>
      <c r="E39" s="20"/>
      <c r="F39" s="20"/>
      <c r="G39" s="20">
        <v>7726.5</v>
      </c>
      <c r="H39" s="19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5.5">
      <c r="A40" s="18" t="s">
        <v>66</v>
      </c>
      <c r="B40" s="21" t="s">
        <v>67</v>
      </c>
      <c r="C40" s="12"/>
      <c r="D40" s="14">
        <f t="shared" si="0"/>
        <v>7359</v>
      </c>
      <c r="E40" s="20"/>
      <c r="F40" s="20"/>
      <c r="G40" s="20">
        <v>7359</v>
      </c>
      <c r="H40" s="19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5.5">
      <c r="A41" s="18" t="s">
        <v>68</v>
      </c>
      <c r="B41" s="21" t="s">
        <v>69</v>
      </c>
      <c r="C41" s="12"/>
      <c r="D41" s="14">
        <f t="shared" si="0"/>
        <v>7117.7</v>
      </c>
      <c r="E41" s="20"/>
      <c r="F41" s="20"/>
      <c r="G41" s="20">
        <v>7117.7</v>
      </c>
      <c r="H41" s="19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5.5">
      <c r="A42" s="18" t="s">
        <v>70</v>
      </c>
      <c r="B42" s="21" t="s">
        <v>71</v>
      </c>
      <c r="C42" s="12"/>
      <c r="D42" s="14">
        <f t="shared" si="0"/>
        <v>7400</v>
      </c>
      <c r="E42" s="20"/>
      <c r="F42" s="20"/>
      <c r="G42" s="20">
        <v>7400</v>
      </c>
      <c r="H42" s="19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5.5">
      <c r="A43" s="18" t="s">
        <v>72</v>
      </c>
      <c r="B43" s="21" t="s">
        <v>73</v>
      </c>
      <c r="C43" s="12"/>
      <c r="D43" s="14">
        <f aca="true" t="shared" si="1" ref="D43:D74">SUM(E43:H43)</f>
        <v>2037.4</v>
      </c>
      <c r="E43" s="20"/>
      <c r="F43" s="20"/>
      <c r="G43" s="20">
        <v>2037.4</v>
      </c>
      <c r="H43" s="19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5.5">
      <c r="A44" s="18" t="s">
        <v>74</v>
      </c>
      <c r="B44" s="21" t="s">
        <v>75</v>
      </c>
      <c r="C44" s="12"/>
      <c r="D44" s="14">
        <f t="shared" si="1"/>
        <v>7370.3</v>
      </c>
      <c r="E44" s="20"/>
      <c r="F44" s="20"/>
      <c r="G44" s="20">
        <v>7370.3</v>
      </c>
      <c r="H44" s="19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5.5">
      <c r="A45" s="18" t="s">
        <v>76</v>
      </c>
      <c r="B45" s="21" t="s">
        <v>77</v>
      </c>
      <c r="C45" s="12"/>
      <c r="D45" s="14">
        <f t="shared" si="1"/>
        <v>5523.8</v>
      </c>
      <c r="E45" s="20"/>
      <c r="F45" s="20"/>
      <c r="G45" s="20">
        <v>5523.8</v>
      </c>
      <c r="H45" s="19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5.5">
      <c r="A46" s="18" t="s">
        <v>78</v>
      </c>
      <c r="B46" s="12" t="s">
        <v>79</v>
      </c>
      <c r="C46" s="4" t="s">
        <v>13</v>
      </c>
      <c r="D46" s="13">
        <f t="shared" si="1"/>
        <v>98347</v>
      </c>
      <c r="E46" s="19">
        <f>SUM(E48:E50)</f>
        <v>0</v>
      </c>
      <c r="F46" s="19">
        <f>SUM(F47:F50)</f>
        <v>50000</v>
      </c>
      <c r="G46" s="19">
        <f>SUM(G47:G50)</f>
        <v>48347</v>
      </c>
      <c r="H46" s="19">
        <f>SUM(H48:H50)</f>
        <v>0</v>
      </c>
      <c r="I46" s="2" t="s">
        <v>23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5.5">
      <c r="A47" s="18" t="s">
        <v>80</v>
      </c>
      <c r="B47" s="21" t="s">
        <v>81</v>
      </c>
      <c r="C47" s="12"/>
      <c r="D47" s="14">
        <f t="shared" si="1"/>
        <v>9297</v>
      </c>
      <c r="E47" s="20"/>
      <c r="F47" s="20"/>
      <c r="G47" s="20">
        <f>9180+117</f>
        <v>9297</v>
      </c>
      <c r="H47" s="20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5.5">
      <c r="A48" s="18" t="s">
        <v>82</v>
      </c>
      <c r="B48" s="21" t="s">
        <v>83</v>
      </c>
      <c r="C48" s="12"/>
      <c r="D48" s="14">
        <f t="shared" si="1"/>
        <v>69050</v>
      </c>
      <c r="E48" s="20"/>
      <c r="F48" s="20">
        <v>50000</v>
      </c>
      <c r="G48" s="20">
        <f>10000+9050</f>
        <v>19050</v>
      </c>
      <c r="H48" s="20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8.25">
      <c r="A49" s="18" t="s">
        <v>84</v>
      </c>
      <c r="B49" s="21" t="s">
        <v>85</v>
      </c>
      <c r="C49" s="12"/>
      <c r="D49" s="14">
        <f t="shared" si="1"/>
        <v>10000</v>
      </c>
      <c r="E49" s="20"/>
      <c r="F49" s="20"/>
      <c r="G49" s="20">
        <f>7214.4+2785.6</f>
        <v>10000</v>
      </c>
      <c r="H49" s="20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5.5">
      <c r="A50" s="18" t="s">
        <v>86</v>
      </c>
      <c r="B50" s="21" t="s">
        <v>87</v>
      </c>
      <c r="C50" s="12"/>
      <c r="D50" s="14">
        <f t="shared" si="1"/>
        <v>10000</v>
      </c>
      <c r="E50" s="20"/>
      <c r="F50" s="20"/>
      <c r="G50" s="20">
        <v>10000</v>
      </c>
      <c r="H50" s="20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5.5">
      <c r="A51" s="22">
        <v>3</v>
      </c>
      <c r="B51" s="17" t="s">
        <v>88</v>
      </c>
      <c r="C51" s="12"/>
      <c r="D51" s="8">
        <f t="shared" si="1"/>
        <v>448001.60000000003</v>
      </c>
      <c r="E51" s="8">
        <f>SUM(E52:E55)</f>
        <v>0</v>
      </c>
      <c r="F51" s="8">
        <f>SUM(F52:F55)</f>
        <v>0</v>
      </c>
      <c r="G51" s="8">
        <f>SUM(G52:G55)</f>
        <v>425952.60000000003</v>
      </c>
      <c r="H51" s="8">
        <f>SUM(H52:H55)</f>
        <v>22049</v>
      </c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43.5" customHeight="1">
      <c r="A52" s="18" t="s">
        <v>89</v>
      </c>
      <c r="B52" s="12" t="s">
        <v>90</v>
      </c>
      <c r="C52" s="4" t="s">
        <v>13</v>
      </c>
      <c r="D52" s="13">
        <f t="shared" si="1"/>
        <v>410877.8</v>
      </c>
      <c r="E52" s="19"/>
      <c r="F52" s="19"/>
      <c r="G52" s="19">
        <v>388828.8</v>
      </c>
      <c r="H52" s="19">
        <v>22049</v>
      </c>
      <c r="I52" s="2" t="s">
        <v>91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48.75" customHeight="1">
      <c r="A53" s="18" t="s">
        <v>92</v>
      </c>
      <c r="B53" s="12" t="s">
        <v>93</v>
      </c>
      <c r="C53" s="4" t="s">
        <v>13</v>
      </c>
      <c r="D53" s="13">
        <f t="shared" si="1"/>
        <v>33208.4</v>
      </c>
      <c r="E53" s="19"/>
      <c r="F53" s="19"/>
      <c r="G53" s="19">
        <v>33208.4</v>
      </c>
      <c r="H53" s="19"/>
      <c r="I53" s="2" t="s">
        <v>91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5.5">
      <c r="A54" s="18" t="s">
        <v>94</v>
      </c>
      <c r="B54" s="15" t="s">
        <v>95</v>
      </c>
      <c r="C54" s="4" t="s">
        <v>13</v>
      </c>
      <c r="D54" s="13">
        <f t="shared" si="1"/>
        <v>2415.4</v>
      </c>
      <c r="E54" s="19"/>
      <c r="F54" s="19"/>
      <c r="G54" s="19">
        <v>2415.4</v>
      </c>
      <c r="H54" s="19"/>
      <c r="I54" s="2" t="s">
        <v>14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8.25">
      <c r="A55" s="18" t="s">
        <v>96</v>
      </c>
      <c r="B55" s="15" t="s">
        <v>97</v>
      </c>
      <c r="C55" s="4" t="s">
        <v>13</v>
      </c>
      <c r="D55" s="13">
        <f t="shared" si="1"/>
        <v>1500</v>
      </c>
      <c r="E55" s="19"/>
      <c r="F55" s="19"/>
      <c r="G55" s="19">
        <v>1500</v>
      </c>
      <c r="H55" s="19"/>
      <c r="I55" s="2" t="s">
        <v>14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5.5">
      <c r="A56" s="22">
        <v>4</v>
      </c>
      <c r="B56" s="23" t="s">
        <v>98</v>
      </c>
      <c r="C56" s="24"/>
      <c r="D56" s="8">
        <f t="shared" si="1"/>
        <v>1600</v>
      </c>
      <c r="E56" s="8">
        <f>SUM(E57:E62)</f>
        <v>0</v>
      </c>
      <c r="F56" s="8">
        <f>SUM(F57:F62)</f>
        <v>0</v>
      </c>
      <c r="G56" s="8">
        <f>SUM(G57:G62)</f>
        <v>1600</v>
      </c>
      <c r="H56" s="8">
        <f>SUM(H57:H62)</f>
        <v>0</v>
      </c>
      <c r="I56" s="24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8.25">
      <c r="A57" s="18" t="s">
        <v>99</v>
      </c>
      <c r="B57" s="24" t="s">
        <v>100</v>
      </c>
      <c r="C57" s="4" t="s">
        <v>13</v>
      </c>
      <c r="D57" s="13">
        <f t="shared" si="1"/>
        <v>500</v>
      </c>
      <c r="E57" s="19"/>
      <c r="F57" s="19"/>
      <c r="G57" s="19">
        <v>500</v>
      </c>
      <c r="H57" s="19"/>
      <c r="I57" s="2" t="s">
        <v>14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5.5">
      <c r="A58" s="18" t="s">
        <v>101</v>
      </c>
      <c r="B58" s="24" t="s">
        <v>102</v>
      </c>
      <c r="C58" s="4" t="s">
        <v>13</v>
      </c>
      <c r="D58" s="13">
        <f t="shared" si="1"/>
        <v>200</v>
      </c>
      <c r="E58" s="19"/>
      <c r="F58" s="19"/>
      <c r="G58" s="19">
        <v>200</v>
      </c>
      <c r="H58" s="19"/>
      <c r="I58" s="2" t="s">
        <v>14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5.5">
      <c r="A59" s="18" t="s">
        <v>103</v>
      </c>
      <c r="B59" s="24" t="s">
        <v>104</v>
      </c>
      <c r="C59" s="4" t="s">
        <v>13</v>
      </c>
      <c r="D59" s="13">
        <f t="shared" si="1"/>
        <v>200</v>
      </c>
      <c r="E59" s="19"/>
      <c r="F59" s="19"/>
      <c r="G59" s="19">
        <v>200</v>
      </c>
      <c r="H59" s="19"/>
      <c r="I59" s="2" t="s">
        <v>14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9" ht="51">
      <c r="A60" s="18" t="s">
        <v>105</v>
      </c>
      <c r="B60" s="24" t="s">
        <v>106</v>
      </c>
      <c r="C60" s="4" t="s">
        <v>13</v>
      </c>
      <c r="D60" s="13">
        <f t="shared" si="1"/>
        <v>400</v>
      </c>
      <c r="E60" s="19"/>
      <c r="F60" s="19"/>
      <c r="G60" s="19">
        <v>400</v>
      </c>
      <c r="H60" s="19"/>
      <c r="I60" s="2" t="s">
        <v>14</v>
      </c>
    </row>
    <row r="61" spans="1:9" ht="51">
      <c r="A61" s="18" t="s">
        <v>107</v>
      </c>
      <c r="B61" s="24" t="s">
        <v>108</v>
      </c>
      <c r="C61" s="4" t="s">
        <v>13</v>
      </c>
      <c r="D61" s="13">
        <f t="shared" si="1"/>
        <v>200</v>
      </c>
      <c r="E61" s="19"/>
      <c r="F61" s="19"/>
      <c r="G61" s="19">
        <v>200</v>
      </c>
      <c r="H61" s="19"/>
      <c r="I61" s="2" t="s">
        <v>14</v>
      </c>
    </row>
    <row r="62" spans="1:9" ht="25.5">
      <c r="A62" s="18" t="s">
        <v>109</v>
      </c>
      <c r="B62" s="24" t="s">
        <v>110</v>
      </c>
      <c r="C62" s="4" t="s">
        <v>13</v>
      </c>
      <c r="D62" s="13">
        <f t="shared" si="1"/>
        <v>100</v>
      </c>
      <c r="E62" s="19"/>
      <c r="F62" s="19"/>
      <c r="G62" s="19">
        <v>100</v>
      </c>
      <c r="H62" s="19"/>
      <c r="I62" s="2" t="s">
        <v>14</v>
      </c>
    </row>
    <row r="63" spans="1:9" ht="25.5">
      <c r="A63" s="22">
        <v>5</v>
      </c>
      <c r="B63" s="23" t="s">
        <v>111</v>
      </c>
      <c r="C63" s="24"/>
      <c r="D63" s="8">
        <f t="shared" si="1"/>
        <v>5000</v>
      </c>
      <c r="E63" s="8">
        <f>SUM(E64:E65)</f>
        <v>0</v>
      </c>
      <c r="F63" s="8">
        <f>SUM(F64:F65)</f>
        <v>0</v>
      </c>
      <c r="G63" s="8">
        <f>SUM(G64:G65)</f>
        <v>5000</v>
      </c>
      <c r="H63" s="8">
        <f>SUM(H64:H65)</f>
        <v>0</v>
      </c>
      <c r="I63" s="24"/>
    </row>
    <row r="64" spans="1:9" ht="25.5">
      <c r="A64" s="18" t="s">
        <v>112</v>
      </c>
      <c r="B64" s="24" t="s">
        <v>113</v>
      </c>
      <c r="C64" s="4" t="s">
        <v>13</v>
      </c>
      <c r="D64" s="13">
        <f t="shared" si="1"/>
        <v>3500</v>
      </c>
      <c r="E64" s="19"/>
      <c r="F64" s="19"/>
      <c r="G64" s="19">
        <v>3500</v>
      </c>
      <c r="H64" s="19"/>
      <c r="I64" s="2" t="s">
        <v>114</v>
      </c>
    </row>
    <row r="65" spans="1:9" ht="25.5">
      <c r="A65" s="18" t="s">
        <v>115</v>
      </c>
      <c r="B65" s="24" t="s">
        <v>116</v>
      </c>
      <c r="C65" s="4" t="s">
        <v>13</v>
      </c>
      <c r="D65" s="13">
        <f t="shared" si="1"/>
        <v>1500</v>
      </c>
      <c r="E65" s="19"/>
      <c r="F65" s="19"/>
      <c r="G65" s="19">
        <v>1500</v>
      </c>
      <c r="H65" s="19"/>
      <c r="I65" s="2" t="s">
        <v>114</v>
      </c>
    </row>
    <row r="66" spans="1:9" ht="38.25">
      <c r="A66" s="22">
        <v>6</v>
      </c>
      <c r="B66" s="23" t="s">
        <v>117</v>
      </c>
      <c r="C66" s="24"/>
      <c r="D66" s="8">
        <f t="shared" si="1"/>
        <v>36626</v>
      </c>
      <c r="E66" s="8">
        <f>SUM(E67:E71)</f>
        <v>0</v>
      </c>
      <c r="F66" s="8">
        <f>SUM(F67:F71)</f>
        <v>0</v>
      </c>
      <c r="G66" s="8">
        <f>SUM(G67:G71)</f>
        <v>20491</v>
      </c>
      <c r="H66" s="8">
        <f>SUM(H67:H71)</f>
        <v>16135</v>
      </c>
      <c r="I66" s="24"/>
    </row>
    <row r="67" spans="1:9" ht="25.5">
      <c r="A67" s="18" t="s">
        <v>118</v>
      </c>
      <c r="B67" s="15" t="s">
        <v>119</v>
      </c>
      <c r="C67" s="4" t="s">
        <v>13</v>
      </c>
      <c r="D67" s="13">
        <f t="shared" si="1"/>
        <v>22793.4</v>
      </c>
      <c r="E67" s="19"/>
      <c r="F67" s="19"/>
      <c r="G67" s="19">
        <v>6658.4</v>
      </c>
      <c r="H67" s="19">
        <v>16135</v>
      </c>
      <c r="I67" s="2" t="s">
        <v>14</v>
      </c>
    </row>
    <row r="68" spans="1:9" ht="51">
      <c r="A68" s="18" t="s">
        <v>120</v>
      </c>
      <c r="B68" s="15" t="s">
        <v>121</v>
      </c>
      <c r="C68" s="4" t="s">
        <v>13</v>
      </c>
      <c r="D68" s="13">
        <f t="shared" si="1"/>
        <v>1849.6</v>
      </c>
      <c r="E68" s="19"/>
      <c r="F68" s="19"/>
      <c r="G68" s="19">
        <v>1849.6</v>
      </c>
      <c r="H68" s="19"/>
      <c r="I68" s="2" t="s">
        <v>14</v>
      </c>
    </row>
    <row r="69" spans="1:9" ht="51">
      <c r="A69" s="18" t="s">
        <v>122</v>
      </c>
      <c r="B69" s="15" t="s">
        <v>123</v>
      </c>
      <c r="C69" s="4" t="s">
        <v>13</v>
      </c>
      <c r="D69" s="13">
        <f t="shared" si="1"/>
        <v>6236</v>
      </c>
      <c r="E69" s="19"/>
      <c r="F69" s="19"/>
      <c r="G69" s="19">
        <v>6236</v>
      </c>
      <c r="H69" s="19"/>
      <c r="I69" s="2" t="s">
        <v>14</v>
      </c>
    </row>
    <row r="70" spans="1:9" ht="25.5">
      <c r="A70" s="18" t="s">
        <v>124</v>
      </c>
      <c r="B70" s="15" t="s">
        <v>125</v>
      </c>
      <c r="C70" s="4" t="s">
        <v>13</v>
      </c>
      <c r="D70" s="13">
        <f t="shared" si="1"/>
        <v>1727</v>
      </c>
      <c r="E70" s="19"/>
      <c r="F70" s="19"/>
      <c r="G70" s="19">
        <v>1727</v>
      </c>
      <c r="H70" s="19"/>
      <c r="I70" s="2" t="s">
        <v>14</v>
      </c>
    </row>
    <row r="71" spans="1:9" ht="25.5">
      <c r="A71" s="18" t="s">
        <v>126</v>
      </c>
      <c r="B71" s="15" t="s">
        <v>127</v>
      </c>
      <c r="C71" s="4" t="s">
        <v>13</v>
      </c>
      <c r="D71" s="13">
        <f t="shared" si="1"/>
        <v>4020</v>
      </c>
      <c r="E71" s="19"/>
      <c r="F71" s="19"/>
      <c r="G71" s="19">
        <v>4020</v>
      </c>
      <c r="H71" s="19"/>
      <c r="I71" s="2" t="s">
        <v>14</v>
      </c>
    </row>
    <row r="72" spans="1:9" ht="25.5">
      <c r="A72" s="22">
        <v>7</v>
      </c>
      <c r="B72" s="23" t="s">
        <v>128</v>
      </c>
      <c r="C72" s="24"/>
      <c r="D72" s="8">
        <f t="shared" si="1"/>
        <v>5000</v>
      </c>
      <c r="E72" s="8">
        <f>SUM(E73:E78)</f>
        <v>0</v>
      </c>
      <c r="F72" s="8">
        <f>SUM(F73:F78)</f>
        <v>0</v>
      </c>
      <c r="G72" s="8">
        <f>SUM(G73:G78)</f>
        <v>5000</v>
      </c>
      <c r="H72" s="8">
        <f>SUM(H73:H78)</f>
        <v>0</v>
      </c>
      <c r="I72" s="24"/>
    </row>
    <row r="73" spans="1:9" ht="25.5">
      <c r="A73" s="18" t="s">
        <v>129</v>
      </c>
      <c r="B73" s="15" t="s">
        <v>130</v>
      </c>
      <c r="C73" s="4" t="s">
        <v>13</v>
      </c>
      <c r="D73" s="13">
        <f t="shared" si="1"/>
        <v>221</v>
      </c>
      <c r="E73" s="19"/>
      <c r="F73" s="19"/>
      <c r="G73" s="19">
        <v>221</v>
      </c>
      <c r="H73" s="19"/>
      <c r="I73" s="2" t="s">
        <v>14</v>
      </c>
    </row>
    <row r="74" spans="1:9" ht="25.5">
      <c r="A74" s="18" t="s">
        <v>131</v>
      </c>
      <c r="B74" s="15" t="s">
        <v>132</v>
      </c>
      <c r="C74" s="4" t="s">
        <v>13</v>
      </c>
      <c r="D74" s="13">
        <f t="shared" si="1"/>
        <v>351</v>
      </c>
      <c r="E74" s="19"/>
      <c r="F74" s="19"/>
      <c r="G74" s="19">
        <v>351</v>
      </c>
      <c r="H74" s="19"/>
      <c r="I74" s="2" t="s">
        <v>14</v>
      </c>
    </row>
    <row r="75" spans="1:9" ht="25.5">
      <c r="A75" s="18" t="s">
        <v>133</v>
      </c>
      <c r="B75" s="15" t="s">
        <v>134</v>
      </c>
      <c r="C75" s="4" t="s">
        <v>13</v>
      </c>
      <c r="D75" s="13">
        <f aca="true" t="shared" si="2" ref="D75:D81">SUM(E75:H75)</f>
        <v>974</v>
      </c>
      <c r="E75" s="19"/>
      <c r="F75" s="19"/>
      <c r="G75" s="19">
        <v>974</v>
      </c>
      <c r="H75" s="19"/>
      <c r="I75" s="2" t="s">
        <v>14</v>
      </c>
    </row>
    <row r="76" spans="1:9" ht="25.5">
      <c r="A76" s="18" t="s">
        <v>135</v>
      </c>
      <c r="B76" s="15" t="s">
        <v>136</v>
      </c>
      <c r="C76" s="4" t="s">
        <v>13</v>
      </c>
      <c r="D76" s="13">
        <f t="shared" si="2"/>
        <v>74</v>
      </c>
      <c r="E76" s="19"/>
      <c r="F76" s="19"/>
      <c r="G76" s="19">
        <v>74</v>
      </c>
      <c r="H76" s="19"/>
      <c r="I76" s="2" t="s">
        <v>14</v>
      </c>
    </row>
    <row r="77" spans="1:9" ht="38.25">
      <c r="A77" s="18" t="s">
        <v>137</v>
      </c>
      <c r="B77" s="15" t="s">
        <v>138</v>
      </c>
      <c r="C77" s="4" t="s">
        <v>13</v>
      </c>
      <c r="D77" s="13">
        <f t="shared" si="2"/>
        <v>140</v>
      </c>
      <c r="E77" s="19"/>
      <c r="F77" s="19"/>
      <c r="G77" s="19">
        <v>140</v>
      </c>
      <c r="H77" s="19"/>
      <c r="I77" s="2" t="s">
        <v>14</v>
      </c>
    </row>
    <row r="78" spans="1:9" ht="25.5">
      <c r="A78" s="18" t="s">
        <v>139</v>
      </c>
      <c r="B78" s="15" t="s">
        <v>140</v>
      </c>
      <c r="C78" s="4" t="s">
        <v>13</v>
      </c>
      <c r="D78" s="13">
        <f t="shared" si="2"/>
        <v>3240</v>
      </c>
      <c r="E78" s="19"/>
      <c r="F78" s="19"/>
      <c r="G78" s="19">
        <v>3240</v>
      </c>
      <c r="H78" s="19"/>
      <c r="I78" s="2" t="s">
        <v>14</v>
      </c>
    </row>
    <row r="79" spans="1:9" ht="25.5">
      <c r="A79" s="22">
        <v>8</v>
      </c>
      <c r="B79" s="23" t="s">
        <v>141</v>
      </c>
      <c r="C79" s="24"/>
      <c r="D79" s="8">
        <f t="shared" si="2"/>
        <v>31331</v>
      </c>
      <c r="E79" s="8">
        <f>SUM(E80:E81)</f>
        <v>0</v>
      </c>
      <c r="F79" s="8">
        <f>SUM(F80:F81)</f>
        <v>0</v>
      </c>
      <c r="G79" s="8">
        <f>SUM(G80:G81)</f>
        <v>31331</v>
      </c>
      <c r="H79" s="8">
        <f>SUM(H80:H81)</f>
        <v>0</v>
      </c>
      <c r="I79" s="24"/>
    </row>
    <row r="80" spans="1:9" ht="25.5">
      <c r="A80" s="18" t="s">
        <v>142</v>
      </c>
      <c r="B80" s="15" t="s">
        <v>143</v>
      </c>
      <c r="C80" s="4" t="s">
        <v>13</v>
      </c>
      <c r="D80" s="13">
        <f t="shared" si="2"/>
        <v>16374</v>
      </c>
      <c r="E80" s="19"/>
      <c r="F80" s="19"/>
      <c r="G80" s="19">
        <v>16374</v>
      </c>
      <c r="H80" s="19"/>
      <c r="I80" s="2" t="s">
        <v>14</v>
      </c>
    </row>
    <row r="81" spans="1:9" ht="51">
      <c r="A81" s="18" t="s">
        <v>144</v>
      </c>
      <c r="B81" s="15" t="s">
        <v>145</v>
      </c>
      <c r="C81" s="4" t="s">
        <v>13</v>
      </c>
      <c r="D81" s="13">
        <f t="shared" si="2"/>
        <v>14957</v>
      </c>
      <c r="E81" s="19"/>
      <c r="F81" s="19"/>
      <c r="G81" s="19">
        <v>14957</v>
      </c>
      <c r="H81" s="19"/>
      <c r="I81" s="2" t="s">
        <v>114</v>
      </c>
    </row>
    <row r="82" spans="1:9" ht="12.75">
      <c r="A82" s="25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5"/>
      <c r="B83" s="26"/>
      <c r="C83" s="26"/>
      <c r="D83" s="26"/>
      <c r="E83" s="26"/>
      <c r="F83" s="26"/>
      <c r="G83" s="26"/>
      <c r="H83" s="26"/>
      <c r="I83" s="26"/>
    </row>
    <row r="84" spans="1:9" ht="12.75">
      <c r="A84" s="25"/>
      <c r="B84" s="26"/>
      <c r="C84" s="26"/>
      <c r="D84" s="26"/>
      <c r="E84" s="26"/>
      <c r="F84" s="26"/>
      <c r="G84" s="26"/>
      <c r="H84" s="26"/>
      <c r="I84" s="26"/>
    </row>
    <row r="85" spans="1:9" ht="12.75">
      <c r="A85" s="25"/>
      <c r="B85" s="26"/>
      <c r="C85" s="26"/>
      <c r="D85" s="26"/>
      <c r="E85" s="26"/>
      <c r="F85" s="26"/>
      <c r="G85" s="26"/>
      <c r="H85" s="26"/>
      <c r="I85" s="26"/>
    </row>
    <row r="86" spans="1:9" ht="12.75">
      <c r="A86" s="25"/>
      <c r="B86" s="26"/>
      <c r="C86" s="26"/>
      <c r="D86" s="26"/>
      <c r="E86" s="26"/>
      <c r="F86" s="26"/>
      <c r="G86" s="26"/>
      <c r="H86" s="26"/>
      <c r="I86" s="26"/>
    </row>
    <row r="87" spans="1:9" ht="12.75">
      <c r="A87" s="25"/>
      <c r="B87" s="26"/>
      <c r="C87" s="26"/>
      <c r="D87" s="26"/>
      <c r="E87" s="26"/>
      <c r="F87" s="26"/>
      <c r="G87" s="26"/>
      <c r="H87" s="26"/>
      <c r="I87" s="26"/>
    </row>
    <row r="88" spans="1:9" ht="12.75">
      <c r="A88" s="25"/>
      <c r="B88" s="26"/>
      <c r="C88" s="26"/>
      <c r="D88" s="26"/>
      <c r="E88" s="26"/>
      <c r="F88" s="26"/>
      <c r="G88" s="26"/>
      <c r="H88" s="26"/>
      <c r="I88" s="26"/>
    </row>
    <row r="89" spans="1:9" ht="12.75">
      <c r="A89" s="25"/>
      <c r="B89" s="26"/>
      <c r="C89" s="26"/>
      <c r="D89" s="26"/>
      <c r="E89" s="26"/>
      <c r="F89" s="26"/>
      <c r="G89" s="26"/>
      <c r="H89" s="26"/>
      <c r="I89" s="26"/>
    </row>
    <row r="90" spans="1:9" ht="12.75">
      <c r="A90" s="25"/>
      <c r="B90" s="26"/>
      <c r="C90" s="26"/>
      <c r="D90" s="26"/>
      <c r="E90" s="26"/>
      <c r="F90" s="26"/>
      <c r="G90" s="26"/>
      <c r="H90" s="26"/>
      <c r="I90" s="26"/>
    </row>
    <row r="91" spans="1:9" ht="12.75">
      <c r="A91" s="25"/>
      <c r="B91" s="26"/>
      <c r="C91" s="26"/>
      <c r="D91" s="26"/>
      <c r="E91" s="26"/>
      <c r="F91" s="26"/>
      <c r="G91" s="26"/>
      <c r="H91" s="26"/>
      <c r="I91" s="26"/>
    </row>
    <row r="92" spans="1:9" ht="12.75">
      <c r="A92" s="25"/>
      <c r="B92" s="26"/>
      <c r="C92" s="26"/>
      <c r="D92" s="26"/>
      <c r="E92" s="26"/>
      <c r="F92" s="26"/>
      <c r="G92" s="26"/>
      <c r="H92" s="26"/>
      <c r="I92" s="26"/>
    </row>
    <row r="93" spans="1:9" ht="12.75">
      <c r="A93" s="25"/>
      <c r="B93" s="26"/>
      <c r="C93" s="26"/>
      <c r="D93" s="26"/>
      <c r="E93" s="26"/>
      <c r="F93" s="26"/>
      <c r="G93" s="26"/>
      <c r="H93" s="26"/>
      <c r="I93" s="26"/>
    </row>
    <row r="94" spans="1:9" ht="12.75">
      <c r="A94" s="25"/>
      <c r="B94" s="26"/>
      <c r="C94" s="26"/>
      <c r="D94" s="26"/>
      <c r="E94" s="26"/>
      <c r="F94" s="26"/>
      <c r="G94" s="26"/>
      <c r="H94" s="26"/>
      <c r="I94" s="26"/>
    </row>
    <row r="95" spans="1:9" ht="12.75">
      <c r="A95" s="25"/>
      <c r="B95" s="26"/>
      <c r="C95" s="26"/>
      <c r="D95" s="26"/>
      <c r="E95" s="26"/>
      <c r="F95" s="26"/>
      <c r="G95" s="26"/>
      <c r="H95" s="26"/>
      <c r="I95" s="26"/>
    </row>
    <row r="96" spans="1:9" ht="12.75">
      <c r="A96" s="25"/>
      <c r="B96" s="26"/>
      <c r="C96" s="26"/>
      <c r="D96" s="26"/>
      <c r="E96" s="26"/>
      <c r="F96" s="26"/>
      <c r="G96" s="26"/>
      <c r="H96" s="26"/>
      <c r="I96" s="26"/>
    </row>
    <row r="97" spans="1:9" ht="12.75">
      <c r="A97" s="25"/>
      <c r="B97" s="26"/>
      <c r="C97" s="26"/>
      <c r="D97" s="26"/>
      <c r="E97" s="26"/>
      <c r="F97" s="26"/>
      <c r="G97" s="26"/>
      <c r="H97" s="26"/>
      <c r="I97" s="26"/>
    </row>
    <row r="98" spans="1:9" ht="12.75">
      <c r="A98" s="25"/>
      <c r="B98" s="26"/>
      <c r="C98" s="26"/>
      <c r="D98" s="26"/>
      <c r="E98" s="26"/>
      <c r="F98" s="26"/>
      <c r="G98" s="26"/>
      <c r="H98" s="26"/>
      <c r="I98" s="26"/>
    </row>
    <row r="99" spans="1:9" ht="12.75">
      <c r="A99" s="25"/>
      <c r="B99" s="26"/>
      <c r="C99" s="26"/>
      <c r="D99" s="26"/>
      <c r="E99" s="26"/>
      <c r="F99" s="26"/>
      <c r="G99" s="26"/>
      <c r="H99" s="26"/>
      <c r="I99" s="26"/>
    </row>
    <row r="100" spans="1:9" ht="12.75">
      <c r="A100" s="25"/>
      <c r="B100" s="26"/>
      <c r="C100" s="26"/>
      <c r="D100" s="26"/>
      <c r="E100" s="26"/>
      <c r="F100" s="26"/>
      <c r="G100" s="26"/>
      <c r="H100" s="26"/>
      <c r="I100" s="26"/>
    </row>
    <row r="101" spans="1:9" ht="12.75">
      <c r="A101" s="25"/>
      <c r="B101" s="26"/>
      <c r="C101" s="26"/>
      <c r="D101" s="26"/>
      <c r="E101" s="26"/>
      <c r="F101" s="26"/>
      <c r="G101" s="26"/>
      <c r="H101" s="26"/>
      <c r="I101" s="26"/>
    </row>
    <row r="102" spans="1:9" ht="12.75">
      <c r="A102" s="25"/>
      <c r="B102" s="26"/>
      <c r="C102" s="26"/>
      <c r="D102" s="26"/>
      <c r="E102" s="26"/>
      <c r="F102" s="26"/>
      <c r="G102" s="26"/>
      <c r="H102" s="26"/>
      <c r="I102" s="26"/>
    </row>
    <row r="103" spans="1:9" ht="12.75">
      <c r="A103" s="25"/>
      <c r="B103" s="26"/>
      <c r="C103" s="26"/>
      <c r="D103" s="26"/>
      <c r="E103" s="26"/>
      <c r="F103" s="26"/>
      <c r="G103" s="26"/>
      <c r="H103" s="26"/>
      <c r="I103" s="26"/>
    </row>
    <row r="104" spans="1:9" ht="12.75">
      <c r="A104" s="25"/>
      <c r="B104" s="26"/>
      <c r="C104" s="26"/>
      <c r="D104" s="26"/>
      <c r="E104" s="26"/>
      <c r="F104" s="26"/>
      <c r="G104" s="26"/>
      <c r="H104" s="26"/>
      <c r="I104" s="26"/>
    </row>
    <row r="105" spans="1:9" ht="12.75">
      <c r="A105" s="25"/>
      <c r="B105" s="26"/>
      <c r="C105" s="26"/>
      <c r="D105" s="26"/>
      <c r="E105" s="26"/>
      <c r="F105" s="26"/>
      <c r="G105" s="26"/>
      <c r="H105" s="26"/>
      <c r="I105" s="26"/>
    </row>
    <row r="106" spans="1:9" ht="12.75">
      <c r="A106" s="25"/>
      <c r="B106" s="26"/>
      <c r="C106" s="26"/>
      <c r="D106" s="26"/>
      <c r="E106" s="26"/>
      <c r="F106" s="26"/>
      <c r="G106" s="26"/>
      <c r="H106" s="26"/>
      <c r="I106" s="26"/>
    </row>
    <row r="107" spans="1:9" ht="12.75">
      <c r="A107" s="25"/>
      <c r="B107" s="26"/>
      <c r="C107" s="26"/>
      <c r="D107" s="26"/>
      <c r="E107" s="26"/>
      <c r="F107" s="26"/>
      <c r="G107" s="26"/>
      <c r="H107" s="26"/>
      <c r="I107" s="26"/>
    </row>
    <row r="108" spans="1:9" ht="12.75">
      <c r="A108" s="25"/>
      <c r="B108" s="26"/>
      <c r="C108" s="26"/>
      <c r="D108" s="26"/>
      <c r="E108" s="26"/>
      <c r="F108" s="26"/>
      <c r="G108" s="26"/>
      <c r="H108" s="26"/>
      <c r="I108" s="26"/>
    </row>
    <row r="109" spans="1:9" ht="12.75">
      <c r="A109" s="25"/>
      <c r="B109" s="26"/>
      <c r="C109" s="26"/>
      <c r="D109" s="26"/>
      <c r="E109" s="26"/>
      <c r="F109" s="26"/>
      <c r="G109" s="26"/>
      <c r="H109" s="26"/>
      <c r="I109" s="26"/>
    </row>
    <row r="110" spans="1:9" ht="12.75">
      <c r="A110" s="25"/>
      <c r="B110" s="26"/>
      <c r="C110" s="26"/>
      <c r="D110" s="26"/>
      <c r="E110" s="26"/>
      <c r="F110" s="26"/>
      <c r="G110" s="26"/>
      <c r="H110" s="26"/>
      <c r="I110" s="26"/>
    </row>
    <row r="111" spans="1:9" ht="12.75">
      <c r="A111" s="25"/>
      <c r="B111" s="26"/>
      <c r="C111" s="26"/>
      <c r="D111" s="26"/>
      <c r="E111" s="26"/>
      <c r="F111" s="26"/>
      <c r="G111" s="26"/>
      <c r="H111" s="26"/>
      <c r="I111" s="26"/>
    </row>
    <row r="112" spans="1:9" ht="12.75">
      <c r="A112" s="25"/>
      <c r="B112" s="26"/>
      <c r="C112" s="26"/>
      <c r="D112" s="26"/>
      <c r="E112" s="26"/>
      <c r="F112" s="26"/>
      <c r="G112" s="26"/>
      <c r="H112" s="26"/>
      <c r="I112" s="26"/>
    </row>
    <row r="113" spans="1:9" ht="12.75">
      <c r="A113" s="25"/>
      <c r="B113" s="26"/>
      <c r="C113" s="26"/>
      <c r="D113" s="26"/>
      <c r="E113" s="26"/>
      <c r="F113" s="26"/>
      <c r="G113" s="26"/>
      <c r="H113" s="26"/>
      <c r="I113" s="26"/>
    </row>
    <row r="114" spans="1:9" ht="12.75">
      <c r="A114" s="25"/>
      <c r="B114" s="26"/>
      <c r="C114" s="26"/>
      <c r="D114" s="26"/>
      <c r="E114" s="26"/>
      <c r="F114" s="26"/>
      <c r="G114" s="26"/>
      <c r="H114" s="26"/>
      <c r="I114" s="26"/>
    </row>
    <row r="115" spans="1:9" ht="12.75">
      <c r="A115" s="25"/>
      <c r="B115" s="26"/>
      <c r="C115" s="26"/>
      <c r="D115" s="26"/>
      <c r="E115" s="26"/>
      <c r="F115" s="26"/>
      <c r="G115" s="26"/>
      <c r="H115" s="26"/>
      <c r="I115" s="26"/>
    </row>
    <row r="116" spans="1:9" ht="12.75">
      <c r="A116" s="25"/>
      <c r="B116" s="26"/>
      <c r="C116" s="26"/>
      <c r="D116" s="26"/>
      <c r="E116" s="26"/>
      <c r="F116" s="26"/>
      <c r="G116" s="26"/>
      <c r="H116" s="26"/>
      <c r="I116" s="26"/>
    </row>
    <row r="117" spans="1:9" ht="12.75">
      <c r="A117" s="25"/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25"/>
      <c r="B118" s="26"/>
      <c r="C118" s="26"/>
      <c r="D118" s="26"/>
      <c r="E118" s="26"/>
      <c r="F118" s="26"/>
      <c r="G118" s="26"/>
      <c r="H118" s="26"/>
      <c r="I118" s="26"/>
    </row>
    <row r="119" spans="1:9" ht="12.75">
      <c r="A119" s="25"/>
      <c r="B119" s="26"/>
      <c r="C119" s="26"/>
      <c r="D119" s="26"/>
      <c r="E119" s="26"/>
      <c r="F119" s="26"/>
      <c r="G119" s="26"/>
      <c r="H119" s="26"/>
      <c r="I119" s="26"/>
    </row>
    <row r="120" spans="1:9" ht="12.75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ht="12.7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2.75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ht="12.75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ht="12.75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ht="12.75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ht="12.75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ht="12.75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ht="12.75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ht="12.75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ht="12.75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2.75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2.7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2.75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2.75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2.7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2.7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2.7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2.7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2.7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2.75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2.75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2.75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2.75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2.75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2.75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2.7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2.7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2.7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2.7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2.75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2.75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2.7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2.7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2.7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2.7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2.75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2.7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2.7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2.7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2.7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2.7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2.7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2.75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2.75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2.75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2.75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2.75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2.7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2.75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2.7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2.7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2.75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2.7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2.75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2.7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2.7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2.7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2.7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2.7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2.7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2.7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2.7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2.7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2.7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2.7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2.7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2.7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2.7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2.7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2.7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2.75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12.75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12.75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12.7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12.75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12.75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12.75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12.75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12.75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12.75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12.75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12.75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12.75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12.75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12.75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12.75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12.75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12.75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2.75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12.75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12.75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2.75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2.75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12.75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2.75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2.75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2.7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12.7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2.75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2.75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2.75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2.75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12.75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12.75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12.75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12.75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12.75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2.75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2.75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2.75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2.75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2.75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2.75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12.75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12.75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12.75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12.75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12.75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12.75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ht="12.75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ht="12.75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12.75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12.75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12.75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12.75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12.75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12.75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12.75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2.75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12.75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12.75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12.75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12.75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12.75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12.75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12.75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12.75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12.75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12.75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12.75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2.75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2.75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2.75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2.75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2.75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2.75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2.75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2.75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2.75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2.75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2.75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2.75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2.75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2.75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2.75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2.75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2.75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2.75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2.75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2.7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ht="12.75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ht="12.75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ht="12.75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ht="12.75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ht="12.75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ht="12.75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ht="12.75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ht="12.75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ht="12.75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ht="12.75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ht="12.75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ht="12.75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ht="12.75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ht="12.75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12.75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ht="12.75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ht="12.75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ht="12.75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ht="12.75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ht="12.75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ht="12.75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ht="12.75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ht="12.75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ht="12.75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ht="12.75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ht="12.75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ht="12.75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ht="12.75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ht="12.75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ht="12.75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ht="12.75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ht="12.75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ht="12.75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ht="12.75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ht="12.75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ht="12.75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ht="12.75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ht="12.75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ht="12.75">
      <c r="A320" s="28"/>
      <c r="B320" s="28"/>
      <c r="C320" s="28"/>
      <c r="D320" s="28"/>
      <c r="E320" s="28"/>
      <c r="F320" s="28"/>
      <c r="G320" s="28"/>
      <c r="H320" s="28"/>
      <c r="I320" s="28"/>
    </row>
  </sheetData>
  <sheetProtection/>
  <mergeCells count="13">
    <mergeCell ref="I7:I9"/>
    <mergeCell ref="C7:C9"/>
    <mergeCell ref="B7:B9"/>
    <mergeCell ref="G1:I1"/>
    <mergeCell ref="G2:I2"/>
    <mergeCell ref="G3:I3"/>
    <mergeCell ref="G4:I4"/>
    <mergeCell ref="A7:A9"/>
    <mergeCell ref="A5:I5"/>
    <mergeCell ref="A6:I6"/>
    <mergeCell ref="E8:H8"/>
    <mergeCell ref="D8:D9"/>
    <mergeCell ref="D7:H7"/>
  </mergeCells>
  <printOptions/>
  <pageMargins left="0.35433070866141736" right="0.35433070866141736" top="1.1811023622047245" bottom="0.1968503937007874" header="1.102362204724409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2014-08-05T14:45:44Z</cp:lastPrinted>
  <dcterms:created xsi:type="dcterms:W3CDTF">2014-06-10T13:27:44Z</dcterms:created>
  <dcterms:modified xsi:type="dcterms:W3CDTF">2014-08-11T13:32:02Z</dcterms:modified>
  <cp:category/>
  <cp:version/>
  <cp:contentType/>
  <cp:contentStatus/>
</cp:coreProperties>
</file>